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8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<sst xmlns="http://schemas.openxmlformats.org/spreadsheetml/2006/main" count="266" uniqueCount="198">
  <si>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</si>
  <si>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</si>
  <si>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</si>
  <si>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</si>
  <si>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</si>
  <si>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</si>
  <si>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</si>
  <si>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</si>
  <si>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</si>
  <si>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</si>
  <si>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</si>
  <si>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</si>
  <si>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</si>
  <si>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</si>
  <si>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</si>
  <si>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</si>
  <si>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</si>
  <si>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</si>
  <si>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</si>
  <si>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</si>
  <si>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</si>
  <si>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</si>
  <si>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</si>
  <si>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</si>
  <si>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</si>
  <si>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</si>
  <si>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</si>
  <si>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</si>
  <si>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</si>
  <si>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</si>
  <si>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</si>
  <si>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</si>
  <si>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</si>
  <si>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</si>
  <si>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</si>
  <si>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</si>
  <si>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</si>
  <si>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</si>
  <si>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</si>
  <si>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</si>
  <si>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</si>
  <si>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</si>
  <si>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</si>
  <si>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</si>
  <si>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</si>
  <si>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</si>
  <si>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</si>
  <si>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</si>
  <si>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</si>
  <si>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</si>
  <si>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</si>
  <si>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</si>
  <si>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</si>
  <si>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</si>
  <si>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</si>
  <si>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</si>
  <si>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</si>
  <si>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</si>
  <si>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</si>
  <si>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</si>
  <si>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</si>
  <si>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</si>
  <si>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</si>
  <si>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</si>
  <si>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</si>
  <si>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</si>
  <si>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</si>
  <si>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</si>
  <si>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</si>
  <si>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</si>
  <si>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</si>
  <si>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</si>
  <si>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</si>
  <si>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</si>
  <si>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</si>
  <si>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</si>
  <si>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</si>
  <si>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</si>
  <si>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</si>
  <si>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</si>
  <si>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</si>
  <si>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</si>
  <si>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</si>
  <si>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</si>
  <si>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</si>
  <si>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</si>
  <si>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</si>
  <si>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</si>
  <si>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</si>
  <si>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</si>
  <si>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</si>
  <si>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</si>
  <si>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</si>
  <si>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</si>
  <si>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</si>
  <si>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</si>
  <si>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</si>
  <si>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</si>
  <si>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</si>
  <si>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</si>
  <si>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</si>
  <si>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</si>
  <si>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</si>
  <si>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</si>
  <si>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</si>
  <si>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</si>
  <si>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</si>
  <si>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</si>
  <si>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</si>
  <si>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</si>
  <si>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</si>
  <si>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</si>
  <si>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</si>
  <si>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</si>
  <si>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</si>
  <si>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</si>
  <si>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</si>
  <si>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</si>
  <si>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</si>
  <si>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</si>
  <si>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</si>
  <si>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</si>
  <si>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</si>
  <si>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</si>
  <si>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</si>
  <si>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</si>
  <si>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</si>
  <si>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</si>
  <si>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</si>
  <si>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</si>
  <si>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</si>
  <si>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</si>
  <si>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</si>
  <si>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</si>
  <si>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</si>
  <si>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</si>
  <si>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</si>
  <si>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</si>
  <si>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</si>
  <si>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</si>
  <si>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</si>
  <si>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</si>
  <si>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</si>
  <si>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</si>
  <si>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</si>
  <si>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</si>
  <si>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</si>
  <si>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</si>
  <si>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</si>
  <si>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</si>
  <si>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</si>
  <si>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</si>
  <si>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</si>
  <si>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</si>
  <si>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</si>
  <si>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</si>
  <si>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</si>
  <si>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</si>
  <si>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</si>
  <si>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</si>
  <si>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</si>
  <si>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</si>
  <si>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</si>
  <si>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</si>
  <si>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</si>
  <si>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</si>
  <si>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</si>
  <si>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</si>
  <si>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</si>
  <si>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</si>
  <si>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</si>
  <si>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</si>
  <si>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</si>
  <si>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</si>
  <si>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</si>
  <si>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</si>
  <si>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</si>
  <si>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</si>
  <si>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</si>
  <si>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</si>
  <si>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</si>
  <si>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</si>
  <si>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</si>
  <si>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</si>
  <si>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</si>
  <si>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</si>
  <si>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</si>
  <si>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</si>
  <si>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</si>
  <si>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</si>
  <si>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</si>
  <si>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Богунський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</si>
  <si>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</si>
  <si>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</si>
  <si>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</si>
  <si>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Н.А.Гулак</t>
  </si>
  <si>
    <t xml:space="preserve">Ю.О.Поліщук </t>
  </si>
  <si>
    <t>9 квітня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</si>
</sst>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&amp;LDBB549E0&amp;C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715</v>
      </c>
      <c r="F6" s="90">
        <v>151</v>
      </c>
      <c r="G6" s="90">
        <v>3</v>
      </c>
      <c r="H6" s="90">
        <v>122</v>
      </c>
      <c r="I6" s="90" t="s">
        <v>180</v>
      </c>
      <c r="J6" s="90">
        <v>593</v>
      </c>
      <c r="K6" s="91">
        <v>302</v>
      </c>
      <c r="L6" s="101">
        <f aca="true" t="shared" si="0" ref="L6:L42">E6-F6</f>
        <v>564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2674</v>
      </c>
      <c r="F7" s="90">
        <v>2595</v>
      </c>
      <c r="G7" s="90">
        <v>2</v>
      </c>
      <c r="H7" s="90">
        <v>2019</v>
      </c>
      <c r="I7" s="90">
        <v>1765</v>
      </c>
      <c r="J7" s="90">
        <v>655</v>
      </c>
      <c r="K7" s="91"/>
      <c r="L7" s="101">
        <f t="shared" si="0"/>
        <v>79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507</v>
      </c>
      <c r="F9" s="90">
        <v>179</v>
      </c>
      <c r="G9" s="90">
        <v>1</v>
      </c>
      <c r="H9" s="90">
        <v>216</v>
      </c>
      <c r="I9" s="90">
        <v>130</v>
      </c>
      <c r="J9" s="90">
        <v>291</v>
      </c>
      <c r="K9" s="91"/>
      <c r="L9" s="101">
        <f t="shared" si="0"/>
        <v>328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3</v>
      </c>
      <c r="F10" s="90">
        <v>1</v>
      </c>
      <c r="G10" s="90"/>
      <c r="H10" s="90">
        <v>1</v>
      </c>
      <c r="I10" s="90"/>
      <c r="J10" s="90">
        <v>2</v>
      </c>
      <c r="K10" s="91"/>
      <c r="L10" s="101">
        <f t="shared" si="0"/>
        <v>2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21</v>
      </c>
      <c r="F12" s="90"/>
      <c r="G12" s="90"/>
      <c r="H12" s="90">
        <v>1</v>
      </c>
      <c r="I12" s="90"/>
      <c r="J12" s="90">
        <v>20</v>
      </c>
      <c r="K12" s="91">
        <v>18</v>
      </c>
      <c r="L12" s="101">
        <f t="shared" si="0"/>
        <v>21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8</v>
      </c>
      <c r="F13" s="90"/>
      <c r="G13" s="90"/>
      <c r="H13" s="90"/>
      <c r="I13" s="90"/>
      <c r="J13" s="90">
        <v>8</v>
      </c>
      <c r="K13" s="91"/>
      <c r="L13" s="101">
        <f t="shared" si="0"/>
        <v>8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aca="true" t="shared" si="1" ref="E14:K14">SUM(E6:E13)</f>
        <v>3928</v>
      </c>
      <c r="F14" s="105">
        <f t="shared" si="1"/>
        <v>2926</v>
      </c>
      <c r="G14" s="105">
        <f t="shared" si="1"/>
        <v>6</v>
      </c>
      <c r="H14" s="105">
        <f t="shared" si="1"/>
        <v>2359</v>
      </c>
      <c r="I14" s="105">
        <f t="shared" si="1"/>
        <v>1895</v>
      </c>
      <c r="J14" s="105">
        <f t="shared" si="1"/>
        <v>1569</v>
      </c>
      <c r="K14" s="105">
        <f t="shared" si="1"/>
        <v>320</v>
      </c>
      <c r="L14" s="101">
        <f t="shared" si="0"/>
        <v>1002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91</v>
      </c>
      <c r="F15" s="92">
        <v>68</v>
      </c>
      <c r="G15" s="92">
        <v>1</v>
      </c>
      <c r="H15" s="92">
        <v>53</v>
      </c>
      <c r="I15" s="92">
        <v>42</v>
      </c>
      <c r="J15" s="92">
        <v>38</v>
      </c>
      <c r="K15" s="91">
        <v>3</v>
      </c>
      <c r="L15" s="101">
        <f t="shared" si="0"/>
        <v>23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83</v>
      </c>
      <c r="F16" s="92">
        <v>46</v>
      </c>
      <c r="G16" s="92">
        <v>5</v>
      </c>
      <c r="H16" s="92">
        <v>51</v>
      </c>
      <c r="I16" s="92">
        <v>40</v>
      </c>
      <c r="J16" s="92">
        <v>32</v>
      </c>
      <c r="K16" s="91">
        <v>7</v>
      </c>
      <c r="L16" s="101">
        <f t="shared" si="0"/>
        <v>37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14</v>
      </c>
      <c r="F18" s="91">
        <v>9</v>
      </c>
      <c r="G18" s="91"/>
      <c r="H18" s="91">
        <v>10</v>
      </c>
      <c r="I18" s="91">
        <v>7</v>
      </c>
      <c r="J18" s="91">
        <v>4</v>
      </c>
      <c r="K18" s="91"/>
      <c r="L18" s="101">
        <f t="shared" si="0"/>
        <v>5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</v>
      </c>
      <c r="F19" s="91"/>
      <c r="G19" s="91"/>
      <c r="H19" s="91"/>
      <c r="I19" s="91"/>
      <c r="J19" s="91">
        <v>1</v>
      </c>
      <c r="K19" s="91">
        <v>1</v>
      </c>
      <c r="L19" s="101">
        <f t="shared" si="0"/>
        <v>1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147</v>
      </c>
      <c r="F22" s="91">
        <v>93</v>
      </c>
      <c r="G22" s="91">
        <v>5</v>
      </c>
      <c r="H22" s="91">
        <v>72</v>
      </c>
      <c r="I22" s="91">
        <v>47</v>
      </c>
      <c r="J22" s="91">
        <v>75</v>
      </c>
      <c r="K22" s="91">
        <v>11</v>
      </c>
      <c r="L22" s="101">
        <f t="shared" si="0"/>
        <v>54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333</v>
      </c>
      <c r="F23" s="91">
        <v>257</v>
      </c>
      <c r="G23" s="91"/>
      <c r="H23" s="91">
        <v>292</v>
      </c>
      <c r="I23" s="91">
        <v>235</v>
      </c>
      <c r="J23" s="91">
        <v>41</v>
      </c>
      <c r="K23" s="91"/>
      <c r="L23" s="101">
        <f t="shared" si="0"/>
        <v>76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1</v>
      </c>
      <c r="F24" s="91"/>
      <c r="G24" s="91"/>
      <c r="H24" s="91"/>
      <c r="I24" s="91"/>
      <c r="J24" s="91">
        <v>1</v>
      </c>
      <c r="K24" s="91"/>
      <c r="L24" s="101">
        <f t="shared" si="0"/>
        <v>1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819</v>
      </c>
      <c r="F25" s="91">
        <v>630</v>
      </c>
      <c r="G25" s="91">
        <v>25</v>
      </c>
      <c r="H25" s="91">
        <v>507</v>
      </c>
      <c r="I25" s="91">
        <v>375</v>
      </c>
      <c r="J25" s="91">
        <v>312</v>
      </c>
      <c r="K25" s="91">
        <v>7</v>
      </c>
      <c r="L25" s="101">
        <f t="shared" si="0"/>
        <v>189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1367</v>
      </c>
      <c r="F26" s="91">
        <v>400</v>
      </c>
      <c r="G26" s="91">
        <v>34</v>
      </c>
      <c r="H26" s="91">
        <v>576</v>
      </c>
      <c r="I26" s="91">
        <v>426</v>
      </c>
      <c r="J26" s="91">
        <v>791</v>
      </c>
      <c r="K26" s="91">
        <v>171</v>
      </c>
      <c r="L26" s="101">
        <f t="shared" si="0"/>
        <v>967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66</v>
      </c>
      <c r="F27" s="91">
        <v>58</v>
      </c>
      <c r="G27" s="91"/>
      <c r="H27" s="91">
        <v>50</v>
      </c>
      <c r="I27" s="91">
        <v>38</v>
      </c>
      <c r="J27" s="91">
        <v>16</v>
      </c>
      <c r="K27" s="91"/>
      <c r="L27" s="101">
        <f t="shared" si="0"/>
        <v>8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60</v>
      </c>
      <c r="F28" s="91">
        <v>38</v>
      </c>
      <c r="G28" s="91"/>
      <c r="H28" s="91">
        <v>40</v>
      </c>
      <c r="I28" s="91">
        <v>37</v>
      </c>
      <c r="J28" s="91">
        <v>20</v>
      </c>
      <c r="K28" s="91">
        <v>2</v>
      </c>
      <c r="L28" s="101">
        <f t="shared" si="0"/>
        <v>22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31</v>
      </c>
      <c r="F29" s="91">
        <v>20</v>
      </c>
      <c r="G29" s="91"/>
      <c r="H29" s="91">
        <v>14</v>
      </c>
      <c r="I29" s="91">
        <v>7</v>
      </c>
      <c r="J29" s="91">
        <v>17</v>
      </c>
      <c r="K29" s="91">
        <v>4</v>
      </c>
      <c r="L29" s="101">
        <f t="shared" si="0"/>
        <v>11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3</v>
      </c>
      <c r="F30" s="91"/>
      <c r="G30" s="91"/>
      <c r="H30" s="91">
        <v>1</v>
      </c>
      <c r="I30" s="91"/>
      <c r="J30" s="91">
        <v>2</v>
      </c>
      <c r="K30" s="91">
        <v>1</v>
      </c>
      <c r="L30" s="101">
        <f t="shared" si="0"/>
        <v>3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44</v>
      </c>
      <c r="F32" s="91">
        <v>32</v>
      </c>
      <c r="G32" s="91">
        <v>1</v>
      </c>
      <c r="H32" s="91">
        <v>15</v>
      </c>
      <c r="I32" s="91">
        <v>6</v>
      </c>
      <c r="J32" s="91">
        <v>29</v>
      </c>
      <c r="K32" s="91">
        <v>2</v>
      </c>
      <c r="L32" s="101">
        <f t="shared" si="0"/>
        <v>12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96</v>
      </c>
      <c r="F33" s="91">
        <v>70</v>
      </c>
      <c r="G33" s="91"/>
      <c r="H33" s="91">
        <v>69</v>
      </c>
      <c r="I33" s="91">
        <v>47</v>
      </c>
      <c r="J33" s="91">
        <v>27</v>
      </c>
      <c r="K33" s="91">
        <v>1</v>
      </c>
      <c r="L33" s="101">
        <f t="shared" si="0"/>
        <v>26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</v>
      </c>
      <c r="F34" s="91"/>
      <c r="G34" s="91"/>
      <c r="H34" s="91"/>
      <c r="I34" s="91"/>
      <c r="J34" s="91">
        <v>1</v>
      </c>
      <c r="K34" s="91"/>
      <c r="L34" s="101">
        <f t="shared" si="0"/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3</v>
      </c>
      <c r="F35" s="91">
        <v>3</v>
      </c>
      <c r="G35" s="91"/>
      <c r="H35" s="91">
        <v>1</v>
      </c>
      <c r="I35" s="91"/>
      <c r="J35" s="91">
        <v>2</v>
      </c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2411</v>
      </c>
      <c r="F37" s="91">
        <v>1196</v>
      </c>
      <c r="G37" s="91">
        <v>37</v>
      </c>
      <c r="H37" s="91">
        <v>1152</v>
      </c>
      <c r="I37" s="91">
        <v>758</v>
      </c>
      <c r="J37" s="91">
        <v>1259</v>
      </c>
      <c r="K37" s="91">
        <v>188</v>
      </c>
      <c r="L37" s="101">
        <f t="shared" si="0"/>
        <v>1215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1587</v>
      </c>
      <c r="F38" s="91">
        <v>1093</v>
      </c>
      <c r="G38" s="91"/>
      <c r="H38" s="91">
        <v>966</v>
      </c>
      <c r="I38" s="91" t="s">
        <v>180</v>
      </c>
      <c r="J38" s="91">
        <v>621</v>
      </c>
      <c r="K38" s="91">
        <v>34</v>
      </c>
      <c r="L38" s="101">
        <f t="shared" si="0"/>
        <v>494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33</v>
      </c>
      <c r="F39" s="91">
        <v>19</v>
      </c>
      <c r="G39" s="91"/>
      <c r="H39" s="91">
        <v>11</v>
      </c>
      <c r="I39" s="91" t="s">
        <v>180</v>
      </c>
      <c r="J39" s="91">
        <v>22</v>
      </c>
      <c r="K39" s="91"/>
      <c r="L39" s="101">
        <f t="shared" si="0"/>
        <v>14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54</v>
      </c>
      <c r="F40" s="91">
        <v>17</v>
      </c>
      <c r="G40" s="91"/>
      <c r="H40" s="91">
        <v>39</v>
      </c>
      <c r="I40" s="91">
        <v>37</v>
      </c>
      <c r="J40" s="91">
        <v>15</v>
      </c>
      <c r="K40" s="91">
        <v>11</v>
      </c>
      <c r="L40" s="101">
        <f t="shared" si="0"/>
        <v>37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1641</v>
      </c>
      <c r="F41" s="91">
        <f aca="true" t="shared" si="2" ref="F41:K41">F38+F40</f>
        <v>1110</v>
      </c>
      <c r="G41" s="91">
        <f t="shared" si="2"/>
        <v>0</v>
      </c>
      <c r="H41" s="91">
        <f t="shared" si="2"/>
        <v>1005</v>
      </c>
      <c r="I41" s="91">
        <f>I40</f>
        <v>37</v>
      </c>
      <c r="J41" s="91">
        <f t="shared" si="2"/>
        <v>636</v>
      </c>
      <c r="K41" s="91">
        <f t="shared" si="2"/>
        <v>45</v>
      </c>
      <c r="L41" s="101">
        <f t="shared" si="0"/>
        <v>531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8127</v>
      </c>
      <c r="F42" s="91">
        <f aca="true" t="shared" si="3" ref="F42:K42">F14+F22+F37+F41</f>
        <v>5325</v>
      </c>
      <c r="G42" s="91">
        <f t="shared" si="3"/>
        <v>48</v>
      </c>
      <c r="H42" s="91">
        <f t="shared" si="3"/>
        <v>4588</v>
      </c>
      <c r="I42" s="91">
        <f t="shared" si="3"/>
        <v>2737</v>
      </c>
      <c r="J42" s="91">
        <f t="shared" si="3"/>
        <v>3539</v>
      </c>
      <c r="K42" s="91">
        <f t="shared" si="3"/>
        <v>564</v>
      </c>
      <c r="L42" s="101">
        <f t="shared" si="0"/>
        <v>2802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&amp;LDBB549E0&amp;CФорма № 1-мзс, Підрозділ: Богунський районний суд м. Житомира,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30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29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583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7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3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91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156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165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55</v>
      </c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>
        <v>72</v>
      </c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10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101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>
        <v>3</v>
      </c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>
        <v>6</v>
      </c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29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60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2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390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24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13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9</v>
      </c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5</v>
      </c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>
        <v>5</v>
      </c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7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7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>
        <v>4</v>
      </c>
    </row>
    <row r="35" spans="1:7" ht="12" customHeight="1">
      <c r="A35" s="174"/>
      <c r="B35" s="220"/>
      <c r="C35" s="187" t="s">
        <v>59</v>
      </c>
      <c r="D35" s="188"/>
      <c r="E35" s="189"/>
      <c r="F35" s="75">
        <v>33</v>
      </c>
      <c r="G35" s="94">
        <v>1</v>
      </c>
    </row>
    <row r="36" spans="1:7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139</v>
      </c>
    </row>
    <row r="44" spans="1:7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20</v>
      </c>
    </row>
    <row r="45" spans="1:7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1</v>
      </c>
    </row>
    <row r="46" spans="1:7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19</v>
      </c>
    </row>
    <row r="47" spans="1:7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7" ht="12" customHeight="1">
      <c r="A48" s="174"/>
      <c r="B48" s="220"/>
      <c r="C48" s="190" t="s">
        <v>57</v>
      </c>
      <c r="D48" s="190"/>
      <c r="E48" s="190"/>
      <c r="F48" s="75">
        <v>46</v>
      </c>
      <c r="G48" s="94">
        <v>1</v>
      </c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55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24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>
        <v>24</v>
      </c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ht="12.75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&amp;LDBB549E0&amp;CФорма № 1-мзс, Підрозділ: Богунський районний суд м. Житомира,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9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123</v>
      </c>
    </row>
    <row r="4" spans="1:9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77</v>
      </c>
    </row>
    <row r="5" spans="1:9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21</v>
      </c>
    </row>
    <row r="6" spans="1:9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9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37</v>
      </c>
    </row>
    <row r="8" spans="1:9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5</v>
      </c>
    </row>
    <row r="9" spans="1:9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2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1</v>
      </c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5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481</v>
      </c>
      <c r="K20" s="4"/>
      <c r="L20" s="4"/>
      <c r="M20" s="3"/>
    </row>
    <row r="21" spans="1:11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10</v>
      </c>
      <c r="K21" s="5"/>
    </row>
    <row r="22" spans="1:11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</v>
      </c>
      <c r="K22" s="5"/>
    </row>
    <row r="23" spans="1:11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1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20</v>
      </c>
      <c r="K24" s="5"/>
    </row>
    <row r="25" spans="1:11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1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/>
      <c r="K26" s="5"/>
    </row>
    <row r="27" spans="1:11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5</v>
      </c>
      <c r="K27" s="5"/>
    </row>
    <row r="28" spans="1:11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142</v>
      </c>
      <c r="K28" s="5"/>
    </row>
    <row r="29" spans="1:11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5</v>
      </c>
      <c r="K29" s="5"/>
    </row>
    <row r="30" spans="1:11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1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>
        <v>27883</v>
      </c>
      <c r="K31" s="5"/>
    </row>
    <row r="32" spans="1:11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3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5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101</v>
      </c>
      <c r="K37" s="5"/>
    </row>
    <row r="38" spans="1:9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1500</v>
      </c>
    </row>
    <row r="39" spans="1:9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911</v>
      </c>
    </row>
    <row r="40" spans="1:9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9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96587211</v>
      </c>
    </row>
    <row r="42" spans="1:9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17440995</v>
      </c>
    </row>
    <row r="43" spans="1:9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9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6</v>
      </c>
    </row>
    <row r="45" spans="1:9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/>
    </row>
    <row r="46" spans="1:9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159</v>
      </c>
    </row>
    <row r="47" spans="1:9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61</v>
      </c>
    </row>
    <row r="48" spans="1:9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573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1774900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88937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20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11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2246</v>
      </c>
      <c r="F58" s="96">
        <v>83</v>
      </c>
      <c r="G58" s="96">
        <v>15</v>
      </c>
      <c r="H58" s="96">
        <v>10</v>
      </c>
      <c r="I58" s="96">
        <v>5</v>
      </c>
    </row>
    <row r="59" spans="1:9" ht="13.5" customHeight="1">
      <c r="A59" s="258" t="s">
        <v>31</v>
      </c>
      <c r="B59" s="258"/>
      <c r="C59" s="258"/>
      <c r="D59" s="258"/>
      <c r="E59" s="96">
        <v>56</v>
      </c>
      <c r="F59" s="96">
        <v>15</v>
      </c>
      <c r="G59" s="96">
        <v>1</v>
      </c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761</v>
      </c>
      <c r="F60" s="96">
        <v>325</v>
      </c>
      <c r="G60" s="96">
        <v>41</v>
      </c>
      <c r="H60" s="96">
        <v>14</v>
      </c>
      <c r="I60" s="96">
        <v>11</v>
      </c>
    </row>
    <row r="61" spans="1:9" ht="13.5" customHeight="1">
      <c r="A61" s="190" t="s">
        <v>115</v>
      </c>
      <c r="B61" s="190"/>
      <c r="C61" s="190"/>
      <c r="D61" s="190"/>
      <c r="E61" s="96">
        <v>888</v>
      </c>
      <c r="F61" s="96">
        <v>117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&amp;LDBB549E0&amp;CФорма № 1-мзс, Підрозділ: Богунський районний суд м. Житомира,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0.15936705283978525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0.20395156150414276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0.14666666666666667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0.14932486100079428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0.07075471698113207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0.8615962441314554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417.09090909090907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738.8181818181819</v>
      </c>
    </row>
    <row r="11" spans="1:4" ht="16.5" customHeight="1">
      <c r="A11" s="213" t="s">
        <v>65</v>
      </c>
      <c r="B11" s="215"/>
      <c r="C11" s="14">
        <v>9</v>
      </c>
      <c r="D11" s="94">
        <v>50</v>
      </c>
    </row>
    <row r="12" spans="1:4" ht="16.5" customHeight="1">
      <c r="A12" s="300" t="s">
        <v>110</v>
      </c>
      <c r="B12" s="300"/>
      <c r="C12" s="14">
        <v>10</v>
      </c>
      <c r="D12" s="94">
        <v>23</v>
      </c>
    </row>
    <row r="13" spans="1:4" ht="16.5" customHeight="1">
      <c r="A13" s="300" t="s">
        <v>31</v>
      </c>
      <c r="B13" s="300"/>
      <c r="C13" s="14">
        <v>11</v>
      </c>
      <c r="D13" s="94">
        <v>56</v>
      </c>
    </row>
    <row r="14" spans="1:4" ht="16.5" customHeight="1">
      <c r="A14" s="300" t="s">
        <v>111</v>
      </c>
      <c r="B14" s="300"/>
      <c r="C14" s="14">
        <v>12</v>
      </c>
      <c r="D14" s="94">
        <v>111</v>
      </c>
    </row>
    <row r="15" spans="1:4" ht="16.5" customHeight="1">
      <c r="A15" s="300" t="s">
        <v>115</v>
      </c>
      <c r="B15" s="300"/>
      <c r="C15" s="14">
        <v>13</v>
      </c>
      <c r="D15" s="94">
        <v>44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 ht="12.75">
      <c r="A23" s="68" t="s">
        <v>106</v>
      </c>
      <c r="B23" s="88"/>
      <c r="C23" s="302"/>
      <c r="D23" s="302"/>
    </row>
    <row r="24" spans="1:4" ht="12.75">
      <c r="A24" s="69" t="s">
        <v>107</v>
      </c>
      <c r="B24" s="88"/>
      <c r="C24" s="303"/>
      <c r="D24" s="303"/>
    </row>
    <row r="25" spans="1:4" ht="12.75">
      <c r="A25" s="68" t="s">
        <v>108</v>
      </c>
      <c r="B25" s="89"/>
      <c r="C25" s="303"/>
      <c r="D25" s="303"/>
    </row>
    <row r="26" ht="15.75" customHeight="1"/>
    <row r="27" spans="3:4" ht="12.75" customHeight="1">
      <c r="C27" s="299" t="s">
        <v>197</v>
      </c>
      <c r="D27" s="299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&amp;LDBB549E0&amp;CФорма № 1-мзс, Підрозділ: Богунський районний суд м. Житомира,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2020-06-19T12:59:57Z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7837668D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3.23.0.1578</vt:lpwstr>
  </property>
</Properties>
</file>