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<sst xmlns="http://schemas.openxmlformats.org/spreadsheetml/2006/main" count="277" uniqueCount="209">
  <si>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</si>
  <si>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</si>
  <si>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</si>
  <si>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</si>
  <si>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</si>
  <si>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</si>
  <si>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</si>
  <si>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</si>
  <si>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</si>
  <si>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</si>
  <si>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</si>
  <si>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</si>
  <si>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</si>
  <si>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</si>
  <si>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</si>
  <si>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</si>
  <si>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</si>
  <si>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</si>
  <si>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</si>
  <si>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</si>
  <si>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</si>
  <si>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</si>
  <si>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</si>
  <si>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</si>
  <si>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</si>
  <si>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</si>
  <si>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</si>
  <si>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</si>
  <si>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</si>
  <si>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</si>
  <si>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</si>
  <si>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</si>
  <si>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</si>
  <si>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</si>
  <si>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</si>
  <si>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</si>
  <si>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</si>
  <si>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</si>
  <si>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</si>
  <si>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</si>
  <si>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</si>
  <si>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</si>
  <si>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</si>
  <si>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</si>
  <si>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</si>
  <si>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</si>
  <si>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</si>
  <si>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</si>
  <si>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</si>
  <si>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</si>
  <si>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</si>
  <si>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</si>
  <si>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</si>
  <si>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</si>
  <si>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</si>
  <si>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</si>
  <si>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</si>
  <si>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</si>
  <si>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</si>
  <si>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</si>
  <si>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</si>
  <si>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</si>
  <si>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</si>
  <si>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</si>
  <si>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</si>
  <si>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</si>
  <si>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</si>
  <si>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</si>
  <si>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</si>
  <si>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</si>
  <si>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</si>
  <si>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</si>
  <si>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</si>
  <si>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</si>
  <si>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</si>
  <si>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</si>
  <si>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</si>
  <si>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</si>
  <si>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</si>
  <si>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</si>
  <si>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</si>
  <si>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</si>
  <si>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</si>
  <si>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</si>
  <si>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</si>
  <si>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</si>
  <si>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</si>
  <si>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</si>
  <si>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</si>
  <si>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</si>
  <si>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</si>
  <si>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</si>
  <si>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</si>
  <si>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</si>
  <si>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</si>
  <si>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</si>
  <si>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</si>
  <si>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</si>
  <si>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</si>
  <si>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</si>
  <si>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</si>
  <si>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</si>
  <si>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</si>
  <si>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</si>
  <si>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</si>
  <si>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</si>
  <si>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</si>
  <si>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</si>
  <si>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</si>
  <si>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</si>
  <si>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</si>
  <si>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</si>
  <si>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</si>
  <si>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</si>
  <si>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</si>
  <si>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</si>
  <si>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</si>
  <si>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</si>
  <si>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</si>
  <si>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</si>
  <si>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</si>
  <si>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</si>
  <si>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</si>
  <si>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</si>
  <si>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</si>
  <si>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</si>
  <si>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</si>
  <si>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</si>
  <si>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</si>
  <si>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</si>
  <si>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</si>
  <si>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</si>
  <si>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</si>
  <si>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</si>
  <si>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</si>
  <si>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</si>
  <si>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</si>
  <si>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</si>
  <si>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</si>
  <si>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</si>
  <si>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</si>
  <si>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</si>
  <si>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</si>
  <si>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</si>
  <si>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</si>
  <si>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</si>
  <si>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</si>
  <si>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</si>
  <si>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</si>
  <si>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</si>
  <si>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</si>
  <si>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</si>
  <si>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</si>
  <si>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</si>
  <si>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</si>
  <si>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</si>
  <si>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</si>
  <si>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</si>
  <si>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</si>
  <si>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</si>
  <si>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</si>
  <si>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</si>
  <si>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</si>
  <si>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</si>
  <si>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</si>
  <si>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</si>
  <si>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</si>
  <si>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</si>
  <si>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</si>
  <si>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</si>
  <si>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</si>
  <si>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</si>
  <si>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</si>
  <si>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</si>
  <si>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</si>
  <si>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</si>
  <si>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</si>
  <si>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</si>
  <si>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</si>
  <si>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</si>
  <si>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</si>
  <si>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</si>
  <si>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</si>
  <si>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</si>
  <si>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</si>
  <si>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</si>
  <si>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</si>
  <si>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</si>
  <si>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</si>
  <si>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</si>
  <si>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</si>
  <si>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</si>
  <si>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</si>
  <si>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</si>
  <si>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</si>
  <si>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</si>
  <si>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</si>
  <si>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</si>
  <si>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</si>
  <si>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</si>
  <si>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</si>
  <si>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</si>
  <si>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</si>
  <si>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</si>
  <si>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</si>
  <si>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</si>
  <si>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Н.А.Гулак</t>
  </si>
  <si>
    <t>Ю.О. Поліщук</t>
  </si>
  <si>
    <t>4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</si>
</sst>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&amp;LE5356BB8&amp;C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962</v>
      </c>
      <c r="F6" s="90">
        <v>406</v>
      </c>
      <c r="G6" s="90">
        <v>6</v>
      </c>
      <c r="H6" s="90">
        <v>331</v>
      </c>
      <c r="I6" s="90" t="s">
        <v>172</v>
      </c>
      <c r="J6" s="90">
        <v>631</v>
      </c>
      <c r="K6" s="91">
        <v>320</v>
      </c>
      <c r="L6" s="101">
        <f>E6-F6</f>
        <v>556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7647</v>
      </c>
      <c r="F7" s="90">
        <v>7572</v>
      </c>
      <c r="G7" s="90">
        <v>15</v>
      </c>
      <c r="H7" s="90">
        <v>7117</v>
      </c>
      <c r="I7" s="90">
        <v>6317</v>
      </c>
      <c r="J7" s="90">
        <v>530</v>
      </c>
      <c r="K7" s="91"/>
      <c r="L7" s="101">
        <f>E7-F7</f>
        <v>75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950</v>
      </c>
      <c r="F9" s="90">
        <v>622</v>
      </c>
      <c r="G9" s="90">
        <v>4</v>
      </c>
      <c r="H9" s="90">
        <v>616</v>
      </c>
      <c r="I9" s="90">
        <v>323</v>
      </c>
      <c r="J9" s="90">
        <v>334</v>
      </c>
      <c r="K9" s="91"/>
      <c r="L9" s="101">
        <f>E9-F9</f>
        <v>328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68</v>
      </c>
      <c r="F12" s="90">
        <v>64</v>
      </c>
      <c r="G12" s="90"/>
      <c r="H12" s="90">
        <v>57</v>
      </c>
      <c r="I12" s="90">
        <v>43</v>
      </c>
      <c r="J12" s="90">
        <v>11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21</v>
      </c>
      <c r="F13" s="90"/>
      <c r="G13" s="90"/>
      <c r="H13" s="90">
        <v>1</v>
      </c>
      <c r="I13" s="90"/>
      <c r="J13" s="90">
        <v>20</v>
      </c>
      <c r="K13" s="91">
        <v>18</v>
      </c>
      <c r="L13" s="101">
        <f>E13-F13</f>
        <v>21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9</v>
      </c>
      <c r="F14" s="90">
        <v>1</v>
      </c>
      <c r="G14" s="90"/>
      <c r="H14" s="90">
        <v>1</v>
      </c>
      <c r="I14" s="90"/>
      <c r="J14" s="90">
        <v>8</v>
      </c>
      <c r="K14" s="91"/>
      <c r="L14" s="101">
        <f>E14-F14</f>
        <v>8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9660</v>
      </c>
      <c r="F15" s="104">
        <f>SUM(F6:F14)</f>
        <v>8666</v>
      </c>
      <c r="G15" s="104">
        <f>SUM(G6:G14)</f>
        <v>25</v>
      </c>
      <c r="H15" s="104">
        <f>SUM(H6:H14)</f>
        <v>8124</v>
      </c>
      <c r="I15" s="104">
        <f>SUM(I6:I14)</f>
        <v>6683</v>
      </c>
      <c r="J15" s="104">
        <f>SUM(J6:J14)</f>
        <v>1536</v>
      </c>
      <c r="K15" s="104">
        <f>SUM(K6:K14)</f>
        <v>338</v>
      </c>
      <c r="L15" s="101">
        <f>E15-F15</f>
        <v>994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261</v>
      </c>
      <c r="F16" s="92">
        <v>238</v>
      </c>
      <c r="G16" s="92">
        <v>2</v>
      </c>
      <c r="H16" s="92">
        <v>229</v>
      </c>
      <c r="I16" s="92">
        <v>183</v>
      </c>
      <c r="J16" s="92">
        <v>32</v>
      </c>
      <c r="K16" s="91">
        <v>1</v>
      </c>
      <c r="L16" s="101">
        <f>E16-F16</f>
        <v>23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228</v>
      </c>
      <c r="F17" s="92">
        <v>191</v>
      </c>
      <c r="G17" s="92">
        <v>8</v>
      </c>
      <c r="H17" s="92">
        <v>172</v>
      </c>
      <c r="I17" s="92">
        <v>129</v>
      </c>
      <c r="J17" s="92">
        <v>56</v>
      </c>
      <c r="K17" s="91">
        <v>4</v>
      </c>
      <c r="L17" s="101">
        <f>E17-F17</f>
        <v>37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26</v>
      </c>
      <c r="F19" s="91">
        <v>21</v>
      </c>
      <c r="G19" s="91"/>
      <c r="H19" s="91">
        <v>24</v>
      </c>
      <c r="I19" s="91">
        <v>17</v>
      </c>
      <c r="J19" s="91">
        <v>2</v>
      </c>
      <c r="K19" s="91"/>
      <c r="L19" s="101">
        <f>E19-F19</f>
        <v>5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3</v>
      </c>
      <c r="F20" s="91">
        <v>2</v>
      </c>
      <c r="G20" s="91"/>
      <c r="H20" s="91">
        <v>2</v>
      </c>
      <c r="I20" s="91"/>
      <c r="J20" s="91">
        <v>1</v>
      </c>
      <c r="K20" s="91"/>
      <c r="L20" s="101">
        <f>E20-F20</f>
        <v>1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335</v>
      </c>
      <c r="F24" s="91">
        <v>289</v>
      </c>
      <c r="G24" s="91">
        <v>9</v>
      </c>
      <c r="H24" s="91">
        <v>244</v>
      </c>
      <c r="I24" s="91">
        <v>146</v>
      </c>
      <c r="J24" s="91">
        <v>91</v>
      </c>
      <c r="K24" s="91">
        <v>5</v>
      </c>
      <c r="L24" s="101">
        <f>E24-F24</f>
        <v>46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1001</v>
      </c>
      <c r="F25" s="91">
        <v>925</v>
      </c>
      <c r="G25" s="91"/>
      <c r="H25" s="91">
        <v>918</v>
      </c>
      <c r="I25" s="91">
        <v>734</v>
      </c>
      <c r="J25" s="91">
        <v>83</v>
      </c>
      <c r="K25" s="91"/>
      <c r="L25" s="101">
        <f>E25-F25</f>
        <v>76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12</v>
      </c>
      <c r="F26" s="91">
        <v>11</v>
      </c>
      <c r="G26" s="91"/>
      <c r="H26" s="91">
        <v>10</v>
      </c>
      <c r="I26" s="91">
        <v>5</v>
      </c>
      <c r="J26" s="91">
        <v>2</v>
      </c>
      <c r="K26" s="91"/>
      <c r="L26" s="101">
        <f>E26-F26</f>
        <v>1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2047</v>
      </c>
      <c r="F27" s="91">
        <v>1859</v>
      </c>
      <c r="G27" s="91">
        <v>32</v>
      </c>
      <c r="H27" s="91">
        <v>1746</v>
      </c>
      <c r="I27" s="91">
        <v>1382</v>
      </c>
      <c r="J27" s="91">
        <v>301</v>
      </c>
      <c r="K27" s="91">
        <v>12</v>
      </c>
      <c r="L27" s="101">
        <f>E27-F27</f>
        <v>188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2415</v>
      </c>
      <c r="F28" s="91">
        <v>1449</v>
      </c>
      <c r="G28" s="91">
        <v>60</v>
      </c>
      <c r="H28" s="91">
        <v>1556</v>
      </c>
      <c r="I28" s="91">
        <v>1158</v>
      </c>
      <c r="J28" s="91">
        <v>859</v>
      </c>
      <c r="K28" s="91">
        <v>138</v>
      </c>
      <c r="L28" s="101">
        <f>E28-F28</f>
        <v>966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172</v>
      </c>
      <c r="F29" s="91">
        <v>164</v>
      </c>
      <c r="G29" s="91">
        <v>1</v>
      </c>
      <c r="H29" s="91">
        <v>163</v>
      </c>
      <c r="I29" s="91">
        <v>140</v>
      </c>
      <c r="J29" s="91">
        <v>9</v>
      </c>
      <c r="K29" s="91"/>
      <c r="L29" s="101">
        <f>E29-F29</f>
        <v>8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162</v>
      </c>
      <c r="F30" s="91">
        <v>140</v>
      </c>
      <c r="G30" s="91">
        <v>1</v>
      </c>
      <c r="H30" s="91">
        <v>127</v>
      </c>
      <c r="I30" s="91">
        <v>115</v>
      </c>
      <c r="J30" s="91">
        <v>35</v>
      </c>
      <c r="K30" s="91">
        <v>1</v>
      </c>
      <c r="L30" s="101">
        <f>E30-F30</f>
        <v>22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54</v>
      </c>
      <c r="F31" s="91">
        <v>43</v>
      </c>
      <c r="G31" s="91"/>
      <c r="H31" s="91">
        <v>35</v>
      </c>
      <c r="I31" s="91">
        <v>18</v>
      </c>
      <c r="J31" s="91">
        <v>19</v>
      </c>
      <c r="K31" s="91">
        <v>4</v>
      </c>
      <c r="L31" s="101">
        <f>E31-F31</f>
        <v>11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4</v>
      </c>
      <c r="F32" s="91">
        <v>1</v>
      </c>
      <c r="G32" s="91">
        <v>1</v>
      </c>
      <c r="H32" s="91">
        <v>3</v>
      </c>
      <c r="I32" s="91"/>
      <c r="J32" s="91">
        <v>1</v>
      </c>
      <c r="K32" s="91">
        <v>1</v>
      </c>
      <c r="L32" s="101">
        <f>E32-F32</f>
        <v>3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23</v>
      </c>
      <c r="F34" s="91">
        <v>21</v>
      </c>
      <c r="G34" s="91"/>
      <c r="H34" s="91">
        <v>19</v>
      </c>
      <c r="I34" s="91">
        <v>5</v>
      </c>
      <c r="J34" s="91">
        <v>4</v>
      </c>
      <c r="K34" s="91">
        <v>1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73</v>
      </c>
      <c r="F35" s="91">
        <v>61</v>
      </c>
      <c r="G35" s="91">
        <v>2</v>
      </c>
      <c r="H35" s="91">
        <v>53</v>
      </c>
      <c r="I35" s="91">
        <v>31</v>
      </c>
      <c r="J35" s="91">
        <v>20</v>
      </c>
      <c r="K35" s="91">
        <v>3</v>
      </c>
      <c r="L35" s="101">
        <f>E35-F35</f>
        <v>12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314</v>
      </c>
      <c r="F36" s="91">
        <v>288</v>
      </c>
      <c r="G36" s="91">
        <v>2</v>
      </c>
      <c r="H36" s="91">
        <v>258</v>
      </c>
      <c r="I36" s="91">
        <v>150</v>
      </c>
      <c r="J36" s="91">
        <v>56</v>
      </c>
      <c r="K36" s="91">
        <v>1</v>
      </c>
      <c r="L36" s="101">
        <f>E36-F36</f>
        <v>26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5</v>
      </c>
      <c r="F37" s="91">
        <v>4</v>
      </c>
      <c r="G37" s="91"/>
      <c r="H37" s="91">
        <v>4</v>
      </c>
      <c r="I37" s="91">
        <v>2</v>
      </c>
      <c r="J37" s="91">
        <v>1</v>
      </c>
      <c r="K37" s="91"/>
      <c r="L37" s="101">
        <f>E37-F37</f>
        <v>1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10</v>
      </c>
      <c r="F38" s="91">
        <v>10</v>
      </c>
      <c r="G38" s="91"/>
      <c r="H38" s="91">
        <v>8</v>
      </c>
      <c r="I38" s="91">
        <v>1</v>
      </c>
      <c r="J38" s="91">
        <v>2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4770</v>
      </c>
      <c r="F40" s="91">
        <v>3585</v>
      </c>
      <c r="G40" s="91">
        <v>72</v>
      </c>
      <c r="H40" s="91">
        <v>3378</v>
      </c>
      <c r="I40" s="91">
        <v>2219</v>
      </c>
      <c r="J40" s="91">
        <v>1392</v>
      </c>
      <c r="K40" s="91">
        <v>161</v>
      </c>
      <c r="L40" s="101">
        <f>E40-F40</f>
        <v>1185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3676</v>
      </c>
      <c r="F41" s="91">
        <v>3186</v>
      </c>
      <c r="G41" s="91">
        <v>1</v>
      </c>
      <c r="H41" s="91">
        <v>3012</v>
      </c>
      <c r="I41" s="91" t="s">
        <v>172</v>
      </c>
      <c r="J41" s="91">
        <v>664</v>
      </c>
      <c r="K41" s="91">
        <v>39</v>
      </c>
      <c r="L41" s="101">
        <f>E41-F41</f>
        <v>490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66</v>
      </c>
      <c r="F42" s="91">
        <v>52</v>
      </c>
      <c r="G42" s="91"/>
      <c r="H42" s="91">
        <v>47</v>
      </c>
      <c r="I42" s="91" t="s">
        <v>172</v>
      </c>
      <c r="J42" s="91">
        <v>19</v>
      </c>
      <c r="K42" s="91">
        <v>4</v>
      </c>
      <c r="L42" s="101">
        <f>E42-F42</f>
        <v>14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68</v>
      </c>
      <c r="F43" s="91">
        <v>31</v>
      </c>
      <c r="G43" s="91"/>
      <c r="H43" s="91">
        <v>56</v>
      </c>
      <c r="I43" s="91">
        <v>51</v>
      </c>
      <c r="J43" s="91">
        <v>12</v>
      </c>
      <c r="K43" s="91">
        <v>11</v>
      </c>
      <c r="L43" s="101">
        <f>E43-F43</f>
        <v>37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3744</v>
      </c>
      <c r="F45" s="91">
        <f aca="true" t="shared" si="0" ref="F45:K45">F41+F43+F44</f>
        <v>3217</v>
      </c>
      <c r="G45" s="91">
        <f t="shared" si="0"/>
        <v>1</v>
      </c>
      <c r="H45" s="91">
        <f t="shared" si="0"/>
        <v>3068</v>
      </c>
      <c r="I45" s="91">
        <f>I43+I44</f>
        <v>51</v>
      </c>
      <c r="J45" s="91">
        <f t="shared" si="0"/>
        <v>676</v>
      </c>
      <c r="K45" s="91">
        <f t="shared" si="0"/>
        <v>50</v>
      </c>
      <c r="L45" s="101">
        <f>E45-F45</f>
        <v>527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18509</v>
      </c>
      <c r="F46" s="91">
        <f aca="true" t="shared" si="1" ref="F46:K46">F15+F24+F40+F45</f>
        <v>15757</v>
      </c>
      <c r="G46" s="91">
        <f t="shared" si="1"/>
        <v>107</v>
      </c>
      <c r="H46" s="91">
        <f t="shared" si="1"/>
        <v>14814</v>
      </c>
      <c r="I46" s="91">
        <f t="shared" si="1"/>
        <v>9099</v>
      </c>
      <c r="J46" s="91">
        <f t="shared" si="1"/>
        <v>3695</v>
      </c>
      <c r="K46" s="91">
        <f t="shared" si="1"/>
        <v>554</v>
      </c>
      <c r="L46" s="101">
        <f>E46-F46</f>
        <v>2752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&amp;LE5356BB8&amp;CФорма № 1-мзс, Підрозділ: Богунський районний суд м. Житомира,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31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30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618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95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124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216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51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66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50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457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8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12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101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251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1672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44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10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3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363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27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57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34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34" r:id="rId1"/>
  <headerFooter>
    <oddFooter>&amp;LE5356BB8&amp;CФорма № 1-мзс, Підрозділ: Богунський районний суд м. Житомира,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332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222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52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93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8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6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4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>
        <v>1</v>
      </c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1236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23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8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65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3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17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328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7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27883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254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2891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1879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122391118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22876813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17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450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202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20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7808</v>
      </c>
      <c r="F55" s="96">
        <v>233</v>
      </c>
      <c r="G55" s="96">
        <v>45</v>
      </c>
      <c r="H55" s="96">
        <v>24</v>
      </c>
      <c r="I55" s="96">
        <v>14</v>
      </c>
    </row>
    <row r="56" spans="1:9" ht="13.5" customHeight="1">
      <c r="A56" s="286" t="s">
        <v>31</v>
      </c>
      <c r="B56" s="286"/>
      <c r="C56" s="286"/>
      <c r="D56" s="286"/>
      <c r="E56" s="96">
        <v>184</v>
      </c>
      <c r="F56" s="96">
        <v>49</v>
      </c>
      <c r="G56" s="96">
        <v>10</v>
      </c>
      <c r="H56" s="96">
        <v>1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2400</v>
      </c>
      <c r="F57" s="96">
        <v>784</v>
      </c>
      <c r="G57" s="96">
        <v>125</v>
      </c>
      <c r="H57" s="96">
        <v>41</v>
      </c>
      <c r="I57" s="96">
        <v>28</v>
      </c>
    </row>
    <row r="58" spans="1:9" ht="13.5" customHeight="1">
      <c r="A58" s="191" t="s">
        <v>111</v>
      </c>
      <c r="B58" s="191"/>
      <c r="C58" s="191"/>
      <c r="D58" s="191"/>
      <c r="E58" s="96">
        <v>2775</v>
      </c>
      <c r="F58" s="96">
        <v>292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2053</v>
      </c>
      <c r="G62" s="114">
        <v>5690599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282</v>
      </c>
      <c r="G63" s="113">
        <v>1964274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1957</v>
      </c>
      <c r="G64" s="113">
        <v>3380129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794</v>
      </c>
      <c r="G65" s="112">
        <v>299421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&amp;LE5356BB8&amp;CФорма № 1-мзс, Підрозділ: Богунський районний суд м. Житомира,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14.993234100135318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22.005208333333332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5.4945054945054945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11.566091954022989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7.396449704142012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94.01535825347464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1346.7272727272727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1682.6363636363637</v>
      </c>
    </row>
    <row r="11" spans="1:4" ht="16.5" customHeight="1">
      <c r="A11" s="202" t="s">
        <v>63</v>
      </c>
      <c r="B11" s="204"/>
      <c r="C11" s="14">
        <v>9</v>
      </c>
      <c r="D11" s="94">
        <v>44</v>
      </c>
    </row>
    <row r="12" spans="1:4" ht="16.5" customHeight="1">
      <c r="A12" s="311" t="s">
        <v>106</v>
      </c>
      <c r="B12" s="311"/>
      <c r="C12" s="14">
        <v>10</v>
      </c>
      <c r="D12" s="94">
        <v>19</v>
      </c>
    </row>
    <row r="13" spans="1:4" ht="16.5" customHeight="1">
      <c r="A13" s="311" t="s">
        <v>31</v>
      </c>
      <c r="B13" s="311"/>
      <c r="C13" s="14">
        <v>11</v>
      </c>
      <c r="D13" s="94">
        <v>79</v>
      </c>
    </row>
    <row r="14" spans="1:4" ht="16.5" customHeight="1">
      <c r="A14" s="311" t="s">
        <v>107</v>
      </c>
      <c r="B14" s="311"/>
      <c r="C14" s="14">
        <v>12</v>
      </c>
      <c r="D14" s="94">
        <v>101</v>
      </c>
    </row>
    <row r="15" spans="1:4" ht="16.5" customHeight="1">
      <c r="A15" s="311" t="s">
        <v>111</v>
      </c>
      <c r="B15" s="311"/>
      <c r="C15" s="14">
        <v>13</v>
      </c>
      <c r="D15" s="94">
        <v>43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>
        <v>421659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&amp;LE5356BB8&amp;CФорма № 1-мзс, Підрозділ: Богунський районний суд м. Житомира,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2018-03-28T07:45:37Z</cp:lastPrinted>
  <dcterms:created xsi:type="dcterms:W3CDTF">2004-04-20T14:33:35Z</dcterms:created>
  <dcterms:modified xsi:type="dcterms:W3CDTF">2019-10-10T07:19:58Z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4D02AC20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